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SAN FRANCISCO SOLA 2020\LEY DE DISCIPLINA FINANCIERA\4TO. TRIMESTRE\"/>
    </mc:Choice>
  </mc:AlternateContent>
  <bookViews>
    <workbookView xWindow="0" yWindow="0" windowWidth="19200" windowHeight="11295"/>
  </bookViews>
  <sheets>
    <sheet name="EDO. A. INGRESOS" sheetId="1" r:id="rId1"/>
    <sheet name="INSTRUCTIVO" sheetId="2" r:id="rId2"/>
  </sheets>
  <definedNames>
    <definedName name="_xlnm.Print_Area" localSheetId="0">'EDO. A. INGRESOS'!$A$1:$G$69</definedName>
  </definedNames>
  <calcPr calcId="152511"/>
</workbook>
</file>

<file path=xl/calcChain.xml><?xml version="1.0" encoding="utf-8"?>
<calcChain xmlns="http://schemas.openxmlformats.org/spreadsheetml/2006/main">
  <c r="F22" i="1" l="1"/>
  <c r="F16" i="1" s="1"/>
  <c r="D11" i="1" l="1"/>
  <c r="D13" i="1"/>
  <c r="D14" i="1"/>
  <c r="D17" i="1"/>
  <c r="D18" i="1"/>
  <c r="D19" i="1"/>
  <c r="D20" i="1"/>
  <c r="D22" i="1"/>
  <c r="D25" i="1"/>
  <c r="D26" i="1"/>
  <c r="D29" i="1"/>
  <c r="D30" i="1"/>
  <c r="D28" i="1" s="1"/>
  <c r="D31" i="1"/>
  <c r="D35" i="1"/>
  <c r="D36" i="1"/>
  <c r="D37" i="1"/>
  <c r="D12" i="1"/>
  <c r="D16" i="1" l="1"/>
  <c r="F9" i="1"/>
  <c r="F10" i="1"/>
  <c r="F11" i="1"/>
  <c r="F47" i="1" l="1"/>
  <c r="D47" i="1"/>
  <c r="D46" i="1"/>
  <c r="F46" i="1"/>
  <c r="F31" i="1"/>
  <c r="F30" i="1"/>
  <c r="E16" i="1"/>
  <c r="C16" i="1"/>
  <c r="F26" i="1"/>
  <c r="F25" i="1"/>
  <c r="F20" i="1"/>
  <c r="F19" i="1"/>
  <c r="F18" i="1"/>
  <c r="F17" i="1"/>
  <c r="F13" i="1"/>
  <c r="F14" i="1"/>
  <c r="F12" i="1"/>
  <c r="G56" i="1" l="1"/>
  <c r="G57" i="1"/>
  <c r="G10" i="1" l="1"/>
  <c r="G11" i="1"/>
  <c r="G12" i="1"/>
  <c r="B52" i="1" l="1"/>
  <c r="B43" i="1"/>
  <c r="G30" i="1" l="1"/>
  <c r="G31" i="1"/>
  <c r="G29" i="1"/>
  <c r="B28" i="1"/>
  <c r="C28" i="1"/>
  <c r="G20" i="1"/>
  <c r="B16" i="1"/>
  <c r="G9" i="1"/>
  <c r="D9" i="1"/>
  <c r="D40" i="1" s="1"/>
  <c r="G36" i="1" l="1"/>
  <c r="G17" i="1" l="1"/>
  <c r="D43" i="1" l="1"/>
  <c r="G47" i="1"/>
  <c r="G46" i="1"/>
  <c r="G18" i="1"/>
  <c r="G19" i="1"/>
  <c r="G21" i="1"/>
  <c r="G22" i="1"/>
  <c r="G23" i="1"/>
  <c r="G24" i="1"/>
  <c r="G25" i="1"/>
  <c r="G26" i="1"/>
  <c r="G27" i="1"/>
  <c r="G15" i="1"/>
  <c r="G14" i="1"/>
  <c r="G13" i="1"/>
  <c r="C43" i="1" l="1"/>
  <c r="C40" i="1"/>
  <c r="C69" i="1"/>
  <c r="D69" i="1"/>
  <c r="E69" i="1"/>
  <c r="F69" i="1"/>
  <c r="G69" i="1"/>
  <c r="B69" i="1"/>
  <c r="C63" i="1"/>
  <c r="D63" i="1"/>
  <c r="E63" i="1"/>
  <c r="F63" i="1"/>
  <c r="G63" i="1"/>
  <c r="B63" i="1"/>
  <c r="C57" i="1"/>
  <c r="D57" i="1"/>
  <c r="E57" i="1"/>
  <c r="F57" i="1"/>
  <c r="B57" i="1"/>
  <c r="B62" i="1" s="1"/>
  <c r="C52" i="1"/>
  <c r="E52" i="1"/>
  <c r="F52" i="1"/>
  <c r="E43" i="1"/>
  <c r="F43" i="1"/>
  <c r="G43" i="1"/>
  <c r="G52" i="1"/>
  <c r="D56" i="1"/>
  <c r="D52" i="1" s="1"/>
  <c r="E37" i="1"/>
  <c r="F37" i="1"/>
  <c r="G37" i="1"/>
  <c r="B37" i="1"/>
  <c r="E35" i="1"/>
  <c r="F35" i="1"/>
  <c r="G35" i="1"/>
  <c r="B35" i="1"/>
  <c r="E28" i="1"/>
  <c r="F28" i="1"/>
  <c r="G28" i="1"/>
  <c r="D62" i="1" l="1"/>
  <c r="D65" i="1" s="1"/>
  <c r="B40" i="1"/>
  <c r="B65" i="1" s="1"/>
  <c r="G62" i="1"/>
  <c r="C62" i="1"/>
  <c r="C65" i="1" s="1"/>
  <c r="E40" i="1"/>
  <c r="F40" i="1"/>
  <c r="G16" i="1"/>
  <c r="G40" i="1" s="1"/>
  <c r="F62" i="1"/>
  <c r="E62" i="1"/>
  <c r="G65" i="1" l="1"/>
  <c r="E65" i="1"/>
  <c r="F65" i="1"/>
</calcChain>
</file>

<file path=xl/sharedStrings.xml><?xml version="1.0" encoding="utf-8"?>
<sst xmlns="http://schemas.openxmlformats.org/spreadsheetml/2006/main" count="88" uniqueCount="88">
  <si>
    <t>Estado Analítico de Ingresos Detallado - LDF</t>
  </si>
  <si>
    <t>(PESOS)</t>
  </si>
  <si>
    <t>Ingreso</t>
  </si>
  <si>
    <t>Diferencia (e)</t>
  </si>
  <si>
    <t>Concepto (c)</t>
  </si>
  <si>
    <t>Estimado (d)</t>
  </si>
  <si>
    <t>Ampliaciones/ (Reducciones)</t>
  </si>
  <si>
    <t>Modificado</t>
  </si>
  <si>
    <t>Devengado</t>
  </si>
  <si>
    <t>Recaudado</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</si>
  <si>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</si>
  <si>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</si>
  <si>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</si>
  <si>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</si>
  <si>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</si>
  <si>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</si>
  <si>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</si>
  <si>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</si>
  <si>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 (H=h1+h2+h3+h4+h5+h6+h7+h8+h9+h10+h11)</t>
  </si>
  <si>
    <t>h1) Fondo General de Participaciones</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</si>
  <si>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</si>
  <si>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</si>
  <si>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</si>
  <si>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</si>
  <si>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</si>
  <si>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</si>
  <si>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</si>
  <si>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</si>
  <si>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</si>
  <si>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</si>
  <si>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</si>
  <si>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</si>
  <si>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</si>
  <si>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</si>
  <si>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</si>
  <si>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</si>
  <si>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t>
  </si>
  <si>
    <t>K. Convenios</t>
  </si>
  <si>
    <t>k1) Otros Convenios y Subsidios</t>
  </si>
  <si>
    <t>L. Otros Ingresos de Libre Disposición (L=l1+l2)</t>
  </si>
  <si>
    <t>l1) Participaciones en Ingresos Locales</t>
  </si>
  <si>
    <t>l2) Otros Ingresos de Libre Disposición</t>
  </si>
  <si>
    <t>I. Total de Ingresos de Libre Disposición (I=A+B+C+D+E+F+G+H+I+J+K+L)</t>
  </si>
  <si>
    <t>Ingresos Excedentes de Ingresos de Libre Disposición</t>
  </si>
  <si>
    <t>Transferencias Federales Etiquetadas</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</si>
  <si>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</si>
  <si>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</si>
  <si>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</si>
  <si>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</si>
  <si>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</si>
  <si>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</si>
  <si>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</si>
  <si>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</si>
  <si>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</si>
  <si>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</si>
  <si>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</si>
  <si>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</si>
  <si>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</si>
  <si>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</si>
  <si>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</si>
  <si>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</si>
  <si>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</si>
  <si>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Subsidios y Subvenciones, y Pensiones y Jubilaciones</t>
  </si>
  <si>
    <t>E. Otras Transferencias Federales Etiquetadas</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</si>
  <si>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</si>
  <si>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</si>
  <si>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</si>
  <si>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</si>
  <si>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</si>
  <si>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</si>
  <si>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</si>
  <si>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r>
      <rPr>
        <b/>
        <sz val="9"/>
        <rFont val="Arial"/>
        <family val="2"/>
      </rPr>
      <t>Formato 5 Estado Analítico de Ingresos Detallado - LDF</t>
    </r>
  </si>
  <si>
    <r>
      <rPr>
        <sz val="9"/>
        <rFont val="Arial"/>
        <family val="2"/>
      </rPr>
      <t>Para dar cumplimiento a los Artículos 4 y 58 de la LDF, los Entes Públicos obligados, integrarán en los informes periódicos y en la cuenta pública, lo dispuesto en este formato, de conformidad con lo siguiente:</t>
    </r>
  </si>
  <si>
    <r>
      <rPr>
        <b/>
        <sz val="9"/>
        <rFont val="Arial"/>
        <family val="2"/>
      </rPr>
      <t>Cuerpo del Formato</t>
    </r>
  </si>
  <si>
    <r>
      <rPr>
        <b/>
        <sz val="9"/>
        <rFont val="Arial"/>
        <family val="2"/>
      </rPr>
      <t xml:space="preserve">(a) Nombre del Ente Público: </t>
    </r>
    <r>
      <rPr>
        <sz val="9"/>
        <rFont val="Arial"/>
        <family val="2"/>
      </rPr>
      <t>Este estado analítico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</si>
  <si>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9"/>
        <rFont val="Arial"/>
        <family val="2"/>
      </rPr>
      <t xml:space="preserve">(b) Periodo de presentación: </t>
    </r>
    <r>
      <rPr>
        <sz val="9"/>
        <rFont val="Arial"/>
        <family val="2"/>
      </rPr>
      <t>Este informe se presenta de forma trimestral acumulando cada periodo del</t>
    </r>
  </si>
  <si>
    <r>
      <rPr>
        <sz val="9"/>
        <rFont val="Arial"/>
        <family val="2"/>
      </rPr>
      <t>ejercicio, con la desagregación de la información financiera ocurrida entre el inicio y el final del periodo que se informa, así como de manera anual, en la Cuenta Pública.</t>
    </r>
  </si>
  <si>
    <r>
      <rPr>
        <b/>
        <sz val="9"/>
        <rFont val="Arial"/>
        <family val="2"/>
      </rPr>
      <t xml:space="preserve">(c) Concepto: </t>
    </r>
    <r>
      <rPr>
        <sz val="9"/>
        <rFont val="Arial"/>
        <family val="2"/>
      </rPr>
      <t>Muestra la clasificación de los ingresos a partir de la desagregación de Ingresos de Libre Disposición, Transferencias Federales Etiquetadas e Ingresos Derivados de Financiamientos.</t>
    </r>
  </si>
  <si>
    <r>
      <rPr>
        <b/>
        <sz val="9"/>
        <rFont val="Arial"/>
        <family val="2"/>
      </rPr>
      <t xml:space="preserve">(d) Estimado: </t>
    </r>
    <r>
      <rPr>
        <sz val="9"/>
        <rFont val="Arial"/>
        <family val="2"/>
      </rPr>
      <t>Esta información se presentará en términos anualizados.</t>
    </r>
  </si>
  <si>
    <r>
      <rPr>
        <b/>
        <sz val="9"/>
        <rFont val="Arial"/>
        <family val="2"/>
      </rPr>
      <t xml:space="preserve">(e) Diferencia: </t>
    </r>
    <r>
      <rPr>
        <sz val="9"/>
        <rFont val="Arial"/>
        <family val="2"/>
      </rPr>
      <t>Representa el importe obtenido de la diferencia entre el Ingreso Recaudado y el Ingreso Estimado.</t>
    </r>
  </si>
  <si>
    <r>
      <rPr>
        <b/>
        <sz val="9"/>
        <rFont val="Arial"/>
        <family val="2"/>
      </rPr>
      <t>Recomendaciones específicas:</t>
    </r>
  </si>
  <si>
    <r>
      <rPr>
        <sz val="9"/>
        <rFont val="Symbol"/>
        <family val="1"/>
      </rPr>
      <t></t>
    </r>
    <r>
      <rPr>
        <sz val="9"/>
        <rFont val="Times New Roman"/>
        <family val="1"/>
      </rPr>
      <t xml:space="preserve">      </t>
    </r>
    <r>
      <rPr>
        <sz val="9"/>
        <rFont val="Arial"/>
        <family val="2"/>
      </rPr>
      <t xml:space="preserve"> Se consideran Excedentes de los Ingresos de Libre Disposición cuando la suma de las diferencias sea positiva.</t>
    </r>
  </si>
  <si>
    <r>
      <rPr>
        <sz val="9"/>
        <rFont val="Symbol"/>
        <family val="1"/>
      </rPr>
      <t></t>
    </r>
    <r>
      <rPr>
        <sz val="9"/>
        <rFont val="Times New Roman"/>
        <family val="1"/>
      </rPr>
      <t xml:space="preserve">      </t>
    </r>
    <r>
      <rPr>
        <sz val="9"/>
        <rFont val="Arial"/>
        <family val="2"/>
      </rPr>
      <t xml:space="preserve"> Cada Ente Público utilizará los conceptos que le son aplicables de acuerdo a la clasificación de los ingresos y en cada columna se consignarán los importes correspondientes, por lo que no se deben eliminar conceptos que no le sean aplicables al ente público, en este caso, se deberá anotar cero en las columnas de los conceptos que no sean aplicables.</t>
    </r>
  </si>
  <si>
    <r>
      <rPr>
        <sz val="9"/>
        <rFont val="Symbol"/>
        <family val="1"/>
      </rPr>
      <t></t>
    </r>
    <r>
      <rPr>
        <sz val="9"/>
        <rFont val="Times New Roman"/>
        <family val="1"/>
      </rPr>
      <t xml:space="preserve">      </t>
    </r>
    <r>
      <rPr>
        <sz val="9"/>
        <rFont val="Arial"/>
        <family val="2"/>
      </rPr>
      <t xml:space="preserve"> En los datos informativos, se consideran aquellos ingresos derivados de Financiamientos que tengan como Fuente de Pago Ingresos de Libre Disposición, en el caso del primer numeral; o como Fuente de Pago de Transferencias Federales Etiquetadas para el caso del segundo numeral. La suma de ambos rubros, debe coincidir con los Ingresos Derivados de Financiamientos indicados en el numeral romano III.</t>
    </r>
  </si>
  <si>
    <t>Formato 5     Estado Analítico de Ingresos Detallado - LDF</t>
  </si>
  <si>
    <r>
      <rPr>
        <b/>
        <sz val="9"/>
        <rFont val="Arial"/>
        <family val="2"/>
      </rPr>
      <t>II. Total de Transferencias Federales Etiquetadas (II = A + B
+ C + D + E)</t>
    </r>
  </si>
  <si>
    <t>SAN FRANCISCO SOLA, SOLA DE VEGA, OAXACA</t>
  </si>
  <si>
    <t>Del 1 de enero al 31 de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</si>
</sst>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theme="1"/>
      <name val="Calibri"/>
      <family val="2"/>
      <scheme val="minor"/>
    </font>
    <font>
      <b/>
      <sz val="9"/>
      <name val="Arial"/>
      <family val="2"/>
    </font>
    <font>
      <b/>
      <sz val="8"/>
      <name val="Arial"/>
      <family val="2"/>
    </font>
    <font>
      <sz val="9"/>
      <name val="Arial"/>
      <family val="2"/>
    </font>
    <font>
      <sz val="9"/>
      <name val="Symbol"/>
      <family val="1"/>
    </font>
    <font>
      <sz val="9"/>
      <name val="Times New Roman"/>
      <family val="1"/>
    </font>
    <font>
      <sz val="11"/>
      <color theme="1"/>
      <name val="Calibri"/>
      <family val="2"/>
      <scheme val="minor"/>
    </font>
    <font>
      <b/>
      <sz val="11"/>
      <name val="Arial"/>
      <family val="2"/>
    </font>
    <font>
      <sz val="9"/>
      <color theme="1"/>
      <name val="Calibri"/>
      <family val="2"/>
      <scheme val="minor"/>
    </font>
  </fonts>
  <fills count="3">
    <fill>
      <patternFill patternType="none"/>
    </fill>
    <fill>
      <patternFill patternType="gray125"/>
    </fill>
    <fill>
      <patternFill patternType="solid">
        <fgColor rgb="FFD9D9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24">
    <xf numFmtId="0" fontId="0" fillId="0" borderId="0" xfId="0"/>
    <xf numFmtId="0" fontId="1" fillId="0" borderId="0" xfId="0" applyFont="1" applyFill="1" applyBorder="1" applyAlignment="1">
      <alignment horizontal="center" vertical="top"/>
    </xf>
    <xf numFmtId="0" fontId="1" fillId="0" borderId="0" xfId="0" applyFont="1" applyFill="1" applyBorder="1" applyAlignment="1">
      <alignment horizontal="left" vertical="top" indent="2"/>
    </xf>
    <xf numFmtId="0" fontId="3"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vertical="top" wrapText="1" indent="2"/>
    </xf>
    <xf numFmtId="0" fontId="1" fillId="0" borderId="0" xfId="0" applyFont="1" applyFill="1" applyBorder="1" applyAlignment="1">
      <alignment horizontal="left" vertical="top" wrapText="1" indent="2"/>
    </xf>
    <xf numFmtId="43" fontId="8" fillId="0" borderId="1" xfId="1" applyFont="1" applyFill="1" applyBorder="1" applyAlignment="1">
      <alignment vertical="center" wrapText="1"/>
    </xf>
    <xf numFmtId="43" fontId="8" fillId="0" borderId="1" xfId="1" applyFont="1" applyFill="1" applyBorder="1" applyAlignment="1">
      <alignment horizontal="left" vertical="center" wrapText="1"/>
    </xf>
    <xf numFmtId="43" fontId="8" fillId="0" borderId="1" xfId="1" applyFont="1" applyFill="1" applyBorder="1" applyAlignment="1">
      <alignment horizontal="center" vertical="center" wrapText="1"/>
    </xf>
    <xf numFmtId="43" fontId="0" fillId="0" borderId="0" xfId="1" applyFont="1"/>
    <xf numFmtId="43" fontId="8" fillId="2" borderId="1" xfId="1" applyFont="1" applyFill="1" applyBorder="1" applyAlignment="1">
      <alignment horizontal="left" vertical="top" wrapText="1"/>
    </xf>
    <xf numFmtId="43" fontId="8" fillId="0" borderId="0" xfId="1" applyFont="1"/>
    <xf numFmtId="43" fontId="1" fillId="2" borderId="1" xfId="1" applyFont="1" applyFill="1" applyBorder="1" applyAlignment="1">
      <alignment horizontal="center" vertical="top" wrapText="1"/>
    </xf>
    <xf numFmtId="43" fontId="1" fillId="2" borderId="1" xfId="1" applyFont="1" applyFill="1" applyBorder="1" applyAlignment="1">
      <alignment horizontal="center" vertical="center" wrapText="1"/>
    </xf>
    <xf numFmtId="43" fontId="1" fillId="2" borderId="1" xfId="1" applyFont="1" applyFill="1" applyBorder="1" applyAlignment="1">
      <alignment vertical="center" wrapText="1"/>
    </xf>
    <xf numFmtId="43" fontId="1" fillId="0" borderId="1" xfId="1" applyFont="1" applyFill="1" applyBorder="1" applyAlignment="1">
      <alignment horizontal="left" vertical="center" wrapText="1"/>
    </xf>
    <xf numFmtId="43" fontId="8" fillId="0" borderId="0" xfId="1" applyFont="1" applyAlignment="1">
      <alignment vertical="center"/>
    </xf>
    <xf numFmtId="43" fontId="3" fillId="0" borderId="1" xfId="1" applyFont="1" applyFill="1" applyBorder="1" applyAlignment="1">
      <alignment horizontal="left" vertical="center" wrapText="1"/>
    </xf>
    <xf numFmtId="43" fontId="8" fillId="0" borderId="0" xfId="1" applyFont="1" applyFill="1" applyAlignment="1">
      <alignment vertical="center"/>
    </xf>
    <xf numFmtId="43" fontId="1" fillId="2" borderId="1" xfId="1" applyFont="1" applyFill="1" applyBorder="1" applyAlignment="1">
      <alignment horizontal="center" vertical="center" wrapText="1"/>
    </xf>
    <xf numFmtId="43" fontId="7" fillId="0" borderId="1" xfId="1" applyFont="1" applyFill="1" applyBorder="1" applyAlignment="1">
      <alignment horizontal="center" vertical="center"/>
    </xf>
    <xf numFmtId="43" fontId="7" fillId="2" borderId="1" xfId="1" applyFont="1" applyFill="1" applyBorder="1" applyAlignment="1">
      <alignment horizontal="center" vertical="center" wrapText="1"/>
    </xf>
    <xf numFmtId="43" fontId="2" fillId="2" borderId="1" xfId="1" applyFont="1" applyFill="1" applyBorder="1" applyAlignment="1">
      <alignment horizontal="center"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9"/>
  <sheetViews>
    <sheetView tabSelected="1" zoomScaleNormal="100" workbookViewId="0">
      <selection activeCell="E7" sqref="E7"/>
    </sheetView>
  </sheetViews>
  <sheetFormatPr baseColWidth="10" defaultRowHeight="15" x14ac:dyDescent="0.25"/>
  <cols>
    <col min="1" max="1" width="36" style="10" customWidth="1"/>
    <col min="2" max="2" width="11.7109375" style="10" bestFit="1" customWidth="1"/>
    <col min="3" max="3" width="13.42578125" style="10" customWidth="1"/>
    <col min="4" max="5" width="11.7109375" style="10" bestFit="1" customWidth="1"/>
    <col min="6" max="6" width="12.140625" style="10" customWidth="1"/>
    <col min="7" max="7" width="11.7109375" style="10" customWidth="1"/>
    <col min="8" max="16384" width="11.42578125" style="10"/>
  </cols>
  <sheetData>
    <row r="1" spans="1:9" x14ac:dyDescent="0.25">
      <c r="A1" s="21" t="s">
        <v>84</v>
      </c>
      <c r="B1" s="21"/>
      <c r="C1" s="21"/>
      <c r="D1" s="21"/>
      <c r="E1" s="21"/>
      <c r="F1" s="21"/>
      <c r="G1" s="21"/>
    </row>
    <row r="2" spans="1:9" x14ac:dyDescent="0.25">
      <c r="A2" s="22" t="s">
        <v>86</v>
      </c>
      <c r="B2" s="22"/>
      <c r="C2" s="22"/>
      <c r="D2" s="22"/>
      <c r="E2" s="22"/>
      <c r="F2" s="22"/>
      <c r="G2" s="22"/>
    </row>
    <row r="3" spans="1:9" x14ac:dyDescent="0.25">
      <c r="A3" s="22" t="s">
        <v>0</v>
      </c>
      <c r="B3" s="22"/>
      <c r="C3" s="22"/>
      <c r="D3" s="22"/>
      <c r="E3" s="22"/>
      <c r="F3" s="22"/>
      <c r="G3" s="22"/>
    </row>
    <row r="4" spans="1:9" ht="21" customHeight="1" x14ac:dyDescent="0.25">
      <c r="A4" s="22" t="s">
        <v>87</v>
      </c>
      <c r="B4" s="22"/>
      <c r="C4" s="22"/>
      <c r="D4" s="22"/>
      <c r="E4" s="22"/>
      <c r="F4" s="22"/>
      <c r="G4" s="22"/>
    </row>
    <row r="5" spans="1:9" x14ac:dyDescent="0.25">
      <c r="A5" s="23" t="s">
        <v>1</v>
      </c>
      <c r="B5" s="23"/>
      <c r="C5" s="23"/>
      <c r="D5" s="23"/>
      <c r="E5" s="23"/>
      <c r="F5" s="23"/>
      <c r="G5" s="23"/>
    </row>
    <row r="6" spans="1:9" s="12" customFormat="1" ht="12" x14ac:dyDescent="0.2">
      <c r="A6" s="11"/>
      <c r="B6" s="20" t="s">
        <v>2</v>
      </c>
      <c r="C6" s="20"/>
      <c r="D6" s="20"/>
      <c r="E6" s="20"/>
      <c r="F6" s="20"/>
      <c r="G6" s="20" t="s">
        <v>3</v>
      </c>
    </row>
    <row r="7" spans="1:9" s="12" customFormat="1" ht="28.5" customHeight="1" x14ac:dyDescent="0.2">
      <c r="A7" s="13" t="s">
        <v>4</v>
      </c>
      <c r="B7" s="14" t="s">
        <v>5</v>
      </c>
      <c r="C7" s="15" t="s">
        <v>6</v>
      </c>
      <c r="D7" s="14" t="s">
        <v>7</v>
      </c>
      <c r="E7" s="14" t="s">
        <v>8</v>
      </c>
      <c r="F7" s="14" t="s">
        <v>9</v>
      </c>
      <c r="G7" s="20"/>
    </row>
    <row r="8" spans="1:9" s="17" customFormat="1" ht="33" customHeight="1" x14ac:dyDescent="0.25">
      <c r="A8" s="16" t="s">
        <v>10</v>
      </c>
      <c r="B8" s="7"/>
      <c r="C8" s="9"/>
      <c r="D8" s="7"/>
      <c r="E8" s="7"/>
      <c r="F8" s="7"/>
      <c r="G8" s="7"/>
    </row>
    <row r="9" spans="1:9" s="17" customFormat="1" ht="48" customHeight="1" x14ac:dyDescent="0.25">
      <c r="A9" s="18" t="s">
        <v>11</v>
      </c>
      <c r="B9" s="7">
        <v>64500</v>
      </c>
      <c r="C9" s="7">
        <v>1000</v>
      </c>
      <c r="D9" s="7">
        <f>B9+C9</f>
        <v>65500</v>
      </c>
      <c r="E9" s="7">
        <v>32488.15</v>
      </c>
      <c r="F9" s="7">
        <f t="shared" ref="F9:F11" si="0">E9</f>
        <v>32488.15</v>
      </c>
      <c r="G9" s="7">
        <f>F9-B9</f>
        <v>-32011.85</v>
      </c>
    </row>
    <row r="10" spans="1:9" s="17" customFormat="1" ht="48" customHeight="1" x14ac:dyDescent="0.25">
      <c r="A10" s="18" t="s">
        <v>12</v>
      </c>
      <c r="B10" s="7">
        <v>0</v>
      </c>
      <c r="C10" s="7">
        <v>0</v>
      </c>
      <c r="D10" s="7">
        <v>0</v>
      </c>
      <c r="E10" s="7">
        <v>0</v>
      </c>
      <c r="F10" s="7">
        <f t="shared" si="0"/>
        <v>0</v>
      </c>
      <c r="G10" s="7">
        <f t="shared" ref="G10:G12" si="1">F10-B10</f>
        <v>0</v>
      </c>
    </row>
    <row r="11" spans="1:9" s="17" customFormat="1" ht="48" customHeight="1" x14ac:dyDescent="0.25">
      <c r="A11" s="18" t="s">
        <v>13</v>
      </c>
      <c r="B11" s="7">
        <v>0</v>
      </c>
      <c r="C11" s="7">
        <v>4000</v>
      </c>
      <c r="D11" s="7">
        <f>B11+C11</f>
        <v>4000</v>
      </c>
      <c r="E11" s="7">
        <v>3500</v>
      </c>
      <c r="F11" s="7">
        <f t="shared" si="0"/>
        <v>3500</v>
      </c>
      <c r="G11" s="7">
        <f t="shared" si="1"/>
        <v>3500</v>
      </c>
    </row>
    <row r="12" spans="1:9" s="17" customFormat="1" ht="48" customHeight="1" x14ac:dyDescent="0.25">
      <c r="A12" s="18" t="s">
        <v>14</v>
      </c>
      <c r="B12" s="7">
        <v>79200</v>
      </c>
      <c r="C12" s="7">
        <v>3500</v>
      </c>
      <c r="D12" s="7">
        <f>B12+C12</f>
        <v>82700</v>
      </c>
      <c r="E12" s="7">
        <v>66471.360000000001</v>
      </c>
      <c r="F12" s="7">
        <f>E12</f>
        <v>66471.360000000001</v>
      </c>
      <c r="G12" s="7">
        <f t="shared" si="1"/>
        <v>-12728.64</v>
      </c>
      <c r="H12" s="10"/>
    </row>
    <row r="13" spans="1:9" s="17" customFormat="1" ht="48" customHeight="1" x14ac:dyDescent="0.25">
      <c r="A13" s="18" t="s">
        <v>15</v>
      </c>
      <c r="B13" s="7">
        <v>10001</v>
      </c>
      <c r="C13" s="7">
        <v>400</v>
      </c>
      <c r="D13" s="7">
        <f>B13+C13</f>
        <v>10401</v>
      </c>
      <c r="E13" s="7">
        <v>10400.91</v>
      </c>
      <c r="F13" s="7">
        <f t="shared" ref="F13:F14" si="2">E13</f>
        <v>10400.91</v>
      </c>
      <c r="G13" s="7">
        <f t="shared" ref="G13:G15" si="3">F13-B13</f>
        <v>399.90999999999985</v>
      </c>
      <c r="I13" s="10"/>
    </row>
    <row r="14" spans="1:9" s="17" customFormat="1" ht="48" customHeight="1" x14ac:dyDescent="0.25">
      <c r="A14" s="18" t="s">
        <v>16</v>
      </c>
      <c r="B14" s="7">
        <v>3000</v>
      </c>
      <c r="C14" s="7">
        <v>0</v>
      </c>
      <c r="D14" s="7">
        <f>B14+C14</f>
        <v>3000</v>
      </c>
      <c r="E14" s="7">
        <v>0</v>
      </c>
      <c r="F14" s="7">
        <f t="shared" si="2"/>
        <v>0</v>
      </c>
      <c r="G14" s="7">
        <f t="shared" si="3"/>
        <v>-3000</v>
      </c>
    </row>
    <row r="15" spans="1:9" s="17" customFormat="1" ht="48" customHeight="1" x14ac:dyDescent="0.25">
      <c r="A15" s="18" t="s">
        <v>17</v>
      </c>
      <c r="B15" s="7">
        <v>0</v>
      </c>
      <c r="C15" s="7">
        <v>0</v>
      </c>
      <c r="D15" s="7">
        <v>0</v>
      </c>
      <c r="E15" s="7">
        <v>0</v>
      </c>
      <c r="F15" s="7">
        <v>0</v>
      </c>
      <c r="G15" s="7">
        <f t="shared" si="3"/>
        <v>0</v>
      </c>
    </row>
    <row r="16" spans="1:9" s="17" customFormat="1" ht="48" customHeight="1" x14ac:dyDescent="0.25">
      <c r="A16" s="18" t="s">
        <v>18</v>
      </c>
      <c r="B16" s="7">
        <f>SUM(B17:B27)</f>
        <v>2456098</v>
      </c>
      <c r="C16" s="7">
        <f>SUM(C17:C27)</f>
        <v>402549.03</v>
      </c>
      <c r="D16" s="7">
        <f>SUM(D17:D27)</f>
        <v>2858647.0300000003</v>
      </c>
      <c r="E16" s="7">
        <f>SUM(E17:E27)</f>
        <v>2836428.0300000003</v>
      </c>
      <c r="F16" s="7">
        <f>SUM(F17:F27)</f>
        <v>2836428.0300000003</v>
      </c>
      <c r="G16" s="7">
        <f>F16-B16</f>
        <v>380330.03000000026</v>
      </c>
      <c r="I16" s="10"/>
    </row>
    <row r="17" spans="1:9" s="17" customFormat="1" ht="48" customHeight="1" x14ac:dyDescent="0.25">
      <c r="A17" s="18" t="s">
        <v>19</v>
      </c>
      <c r="B17" s="7">
        <v>1517094</v>
      </c>
      <c r="C17" s="7">
        <v>181060.48000000001</v>
      </c>
      <c r="D17" s="7">
        <f>B17+C17</f>
        <v>1698154.48</v>
      </c>
      <c r="E17" s="7">
        <v>1695413.48</v>
      </c>
      <c r="F17" s="7">
        <f>E17</f>
        <v>1695413.48</v>
      </c>
      <c r="G17" s="7">
        <f>F17-B17</f>
        <v>178319.47999999998</v>
      </c>
    </row>
    <row r="18" spans="1:9" s="17" customFormat="1" ht="48" customHeight="1" x14ac:dyDescent="0.25">
      <c r="A18" s="18" t="s">
        <v>20</v>
      </c>
      <c r="B18" s="7">
        <v>719198</v>
      </c>
      <c r="C18" s="7">
        <v>110728.55</v>
      </c>
      <c r="D18" s="7">
        <f>B18+C18</f>
        <v>829926.55</v>
      </c>
      <c r="E18" s="7">
        <v>829926.55</v>
      </c>
      <c r="F18" s="7">
        <f>E18</f>
        <v>829926.55</v>
      </c>
      <c r="G18" s="7">
        <f t="shared" ref="G18:G27" si="4">F18-B18</f>
        <v>110728.55000000005</v>
      </c>
    </row>
    <row r="19" spans="1:9" s="17" customFormat="1" ht="48" customHeight="1" x14ac:dyDescent="0.25">
      <c r="A19" s="18" t="s">
        <v>21</v>
      </c>
      <c r="B19" s="7">
        <v>78509</v>
      </c>
      <c r="C19" s="7">
        <v>4064</v>
      </c>
      <c r="D19" s="7">
        <f>B19+C19</f>
        <v>82573</v>
      </c>
      <c r="E19" s="7">
        <v>82573</v>
      </c>
      <c r="F19" s="7">
        <f>E19</f>
        <v>82573</v>
      </c>
      <c r="G19" s="7">
        <f t="shared" si="4"/>
        <v>4064</v>
      </c>
    </row>
    <row r="20" spans="1:9" s="17" customFormat="1" ht="48" customHeight="1" x14ac:dyDescent="0.25">
      <c r="A20" s="18" t="s">
        <v>22</v>
      </c>
      <c r="B20" s="7">
        <v>58538</v>
      </c>
      <c r="C20" s="7">
        <v>0</v>
      </c>
      <c r="D20" s="7">
        <f>B20</f>
        <v>58538</v>
      </c>
      <c r="E20" s="7">
        <v>43166</v>
      </c>
      <c r="F20" s="7">
        <f>E20</f>
        <v>43166</v>
      </c>
      <c r="G20" s="7">
        <f>F20-B20</f>
        <v>-15372</v>
      </c>
    </row>
    <row r="21" spans="1:9" s="17" customFormat="1" ht="48" customHeight="1" x14ac:dyDescent="0.25">
      <c r="A21" s="18" t="s">
        <v>23</v>
      </c>
      <c r="B21" s="7">
        <v>0</v>
      </c>
      <c r="C21" s="7">
        <v>0</v>
      </c>
      <c r="D21" s="7">
        <v>0</v>
      </c>
      <c r="E21" s="7">
        <v>0</v>
      </c>
      <c r="F21" s="7">
        <v>0</v>
      </c>
      <c r="G21" s="7">
        <f t="shared" si="4"/>
        <v>0</v>
      </c>
      <c r="I21" s="10"/>
    </row>
    <row r="22" spans="1:9" s="17" customFormat="1" ht="48" customHeight="1" x14ac:dyDescent="0.25">
      <c r="A22" s="18" t="s">
        <v>24</v>
      </c>
      <c r="B22" s="7">
        <v>22523</v>
      </c>
      <c r="C22" s="7">
        <v>0</v>
      </c>
      <c r="D22" s="7">
        <f>B22+C22</f>
        <v>22523</v>
      </c>
      <c r="E22" s="7">
        <v>23109</v>
      </c>
      <c r="F22" s="7">
        <f>E22</f>
        <v>23109</v>
      </c>
      <c r="G22" s="7">
        <f t="shared" si="4"/>
        <v>586</v>
      </c>
      <c r="H22" s="19"/>
      <c r="I22" s="10"/>
    </row>
    <row r="23" spans="1:9" s="17" customFormat="1" ht="48" customHeight="1" x14ac:dyDescent="0.25">
      <c r="A23" s="18" t="s">
        <v>25</v>
      </c>
      <c r="B23" s="7">
        <v>0</v>
      </c>
      <c r="C23" s="7">
        <v>0</v>
      </c>
      <c r="D23" s="7">
        <v>0</v>
      </c>
      <c r="E23" s="7">
        <v>0</v>
      </c>
      <c r="F23" s="7">
        <v>0</v>
      </c>
      <c r="G23" s="7">
        <f t="shared" si="4"/>
        <v>0</v>
      </c>
    </row>
    <row r="24" spans="1:9" s="17" customFormat="1" ht="48" customHeight="1" x14ac:dyDescent="0.25">
      <c r="A24" s="18" t="s">
        <v>26</v>
      </c>
      <c r="B24" s="7">
        <v>0</v>
      </c>
      <c r="C24" s="7">
        <v>0</v>
      </c>
      <c r="D24" s="7">
        <v>0</v>
      </c>
      <c r="E24" s="7">
        <v>0</v>
      </c>
      <c r="F24" s="7">
        <v>0</v>
      </c>
      <c r="G24" s="7">
        <f t="shared" si="4"/>
        <v>0</v>
      </c>
    </row>
    <row r="25" spans="1:9" s="17" customFormat="1" ht="48" customHeight="1" x14ac:dyDescent="0.25">
      <c r="A25" s="18" t="s">
        <v>27</v>
      </c>
      <c r="B25" s="7">
        <v>30236</v>
      </c>
      <c r="C25" s="7">
        <v>0</v>
      </c>
      <c r="D25" s="7">
        <f>B25+C25</f>
        <v>30236</v>
      </c>
      <c r="E25" s="7">
        <v>25544</v>
      </c>
      <c r="F25" s="7">
        <f>E25</f>
        <v>25544</v>
      </c>
      <c r="G25" s="7">
        <f t="shared" si="4"/>
        <v>-4692</v>
      </c>
    </row>
    <row r="26" spans="1:9" s="17" customFormat="1" ht="48" customHeight="1" x14ac:dyDescent="0.25">
      <c r="A26" s="18" t="s">
        <v>28</v>
      </c>
      <c r="B26" s="7">
        <v>30000</v>
      </c>
      <c r="C26" s="7">
        <v>106696</v>
      </c>
      <c r="D26" s="7">
        <f>B26+C26</f>
        <v>136696</v>
      </c>
      <c r="E26" s="7">
        <v>136696</v>
      </c>
      <c r="F26" s="7">
        <f>E26</f>
        <v>136696</v>
      </c>
      <c r="G26" s="7">
        <f t="shared" si="4"/>
        <v>106696</v>
      </c>
    </row>
    <row r="27" spans="1:9" s="17" customFormat="1" ht="48" customHeight="1" x14ac:dyDescent="0.25">
      <c r="A27" s="18" t="s">
        <v>29</v>
      </c>
      <c r="B27" s="7">
        <v>0</v>
      </c>
      <c r="C27" s="7">
        <v>0</v>
      </c>
      <c r="D27" s="7">
        <v>0</v>
      </c>
      <c r="E27" s="7">
        <v>0</v>
      </c>
      <c r="F27" s="7">
        <v>0</v>
      </c>
      <c r="G27" s="7">
        <f t="shared" si="4"/>
        <v>0</v>
      </c>
    </row>
    <row r="28" spans="1:9" s="17" customFormat="1" ht="48" customHeight="1" x14ac:dyDescent="0.25">
      <c r="A28" s="18" t="s">
        <v>30</v>
      </c>
      <c r="B28" s="7">
        <f>SUM(B29:B33)</f>
        <v>12197</v>
      </c>
      <c r="C28" s="7">
        <f>SUM(C29:C33)</f>
        <v>0</v>
      </c>
      <c r="D28" s="7">
        <f>SUM(D29:D33)</f>
        <v>12197</v>
      </c>
      <c r="E28" s="7">
        <f t="shared" ref="E28:G28" si="5">SUM(E29:E33)</f>
        <v>10603</v>
      </c>
      <c r="F28" s="7">
        <f t="shared" si="5"/>
        <v>10603</v>
      </c>
      <c r="G28" s="7">
        <f t="shared" si="5"/>
        <v>-1594</v>
      </c>
    </row>
    <row r="29" spans="1:9" s="17" customFormat="1" ht="48" customHeight="1" x14ac:dyDescent="0.25">
      <c r="A29" s="18" t="s">
        <v>31</v>
      </c>
      <c r="B29" s="7">
        <v>0</v>
      </c>
      <c r="C29" s="7">
        <v>0</v>
      </c>
      <c r="D29" s="7">
        <f>B29+C29</f>
        <v>0</v>
      </c>
      <c r="E29" s="7">
        <v>0</v>
      </c>
      <c r="F29" s="7">
        <v>0</v>
      </c>
      <c r="G29" s="7">
        <f>F29-B29</f>
        <v>0</v>
      </c>
    </row>
    <row r="30" spans="1:9" s="17" customFormat="1" ht="48" customHeight="1" x14ac:dyDescent="0.25">
      <c r="A30" s="18" t="s">
        <v>32</v>
      </c>
      <c r="B30" s="7">
        <v>3770</v>
      </c>
      <c r="C30" s="7">
        <v>0</v>
      </c>
      <c r="D30" s="7">
        <f>C30+B30</f>
        <v>3770</v>
      </c>
      <c r="E30" s="7">
        <v>3712</v>
      </c>
      <c r="F30" s="7">
        <f>E30</f>
        <v>3712</v>
      </c>
      <c r="G30" s="7">
        <f t="shared" ref="G30:G31" si="6">F30-B30</f>
        <v>-58</v>
      </c>
    </row>
    <row r="31" spans="1:9" s="17" customFormat="1" ht="48" customHeight="1" x14ac:dyDescent="0.25">
      <c r="A31" s="18" t="s">
        <v>33</v>
      </c>
      <c r="B31" s="7">
        <v>8427</v>
      </c>
      <c r="C31" s="7">
        <v>0</v>
      </c>
      <c r="D31" s="7">
        <f>B31+C31</f>
        <v>8427</v>
      </c>
      <c r="E31" s="7">
        <v>6891</v>
      </c>
      <c r="F31" s="7">
        <f>E31</f>
        <v>6891</v>
      </c>
      <c r="G31" s="7">
        <f t="shared" si="6"/>
        <v>-1536</v>
      </c>
      <c r="I31" s="10"/>
    </row>
    <row r="32" spans="1:9" s="17" customFormat="1" ht="48" customHeight="1" x14ac:dyDescent="0.25">
      <c r="A32" s="18" t="s">
        <v>34</v>
      </c>
      <c r="B32" s="7">
        <v>0</v>
      </c>
      <c r="C32" s="7">
        <v>0</v>
      </c>
      <c r="D32" s="7">
        <v>0</v>
      </c>
      <c r="E32" s="7">
        <v>0</v>
      </c>
      <c r="F32" s="7">
        <v>0</v>
      </c>
      <c r="G32" s="7">
        <v>0</v>
      </c>
    </row>
    <row r="33" spans="1:7" s="17" customFormat="1" ht="48" customHeight="1" x14ac:dyDescent="0.25">
      <c r="A33" s="18" t="s">
        <v>35</v>
      </c>
      <c r="B33" s="7">
        <v>0</v>
      </c>
      <c r="C33" s="7">
        <v>0</v>
      </c>
      <c r="D33" s="7">
        <v>0</v>
      </c>
      <c r="E33" s="7">
        <v>0</v>
      </c>
      <c r="F33" s="7">
        <v>0</v>
      </c>
      <c r="G33" s="7">
        <v>0</v>
      </c>
    </row>
    <row r="34" spans="1:7" s="17" customFormat="1" ht="48" customHeight="1" x14ac:dyDescent="0.25">
      <c r="A34" s="18" t="s">
        <v>36</v>
      </c>
      <c r="B34" s="7">
        <v>0</v>
      </c>
      <c r="C34" s="7">
        <v>0</v>
      </c>
      <c r="D34" s="7">
        <v>0</v>
      </c>
      <c r="E34" s="7">
        <v>0</v>
      </c>
      <c r="F34" s="7">
        <v>0</v>
      </c>
      <c r="G34" s="7">
        <v>0</v>
      </c>
    </row>
    <row r="35" spans="1:7" s="17" customFormat="1" ht="48" customHeight="1" x14ac:dyDescent="0.25">
      <c r="A35" s="18" t="s">
        <v>37</v>
      </c>
      <c r="B35" s="7">
        <f>SUM(B36)</f>
        <v>0</v>
      </c>
      <c r="C35" s="7">
        <v>0</v>
      </c>
      <c r="D35" s="7">
        <f>D36</f>
        <v>0</v>
      </c>
      <c r="E35" s="7">
        <f t="shared" ref="E35:G35" si="7">E36</f>
        <v>0</v>
      </c>
      <c r="F35" s="7">
        <f t="shared" si="7"/>
        <v>0</v>
      </c>
      <c r="G35" s="7">
        <f t="shared" si="7"/>
        <v>0</v>
      </c>
    </row>
    <row r="36" spans="1:7" s="17" customFormat="1" ht="48" customHeight="1" x14ac:dyDescent="0.25">
      <c r="A36" s="18" t="s">
        <v>38</v>
      </c>
      <c r="B36" s="7">
        <v>0</v>
      </c>
      <c r="C36" s="7">
        <v>0</v>
      </c>
      <c r="D36" s="7">
        <f>B36</f>
        <v>0</v>
      </c>
      <c r="E36" s="7">
        <v>0</v>
      </c>
      <c r="F36" s="7">
        <v>0</v>
      </c>
      <c r="G36" s="7">
        <f t="shared" ref="G36" si="8">F36-B36</f>
        <v>0</v>
      </c>
    </row>
    <row r="37" spans="1:7" s="17" customFormat="1" ht="48" customHeight="1" x14ac:dyDescent="0.25">
      <c r="A37" s="18" t="s">
        <v>39</v>
      </c>
      <c r="B37" s="7">
        <f>SUM(B38:B39)</f>
        <v>0</v>
      </c>
      <c r="C37" s="7">
        <v>0</v>
      </c>
      <c r="D37" s="7">
        <f>SUM(D38:D39)</f>
        <v>0</v>
      </c>
      <c r="E37" s="7">
        <f t="shared" ref="E37:G37" si="9">SUM(E38:E39)</f>
        <v>0</v>
      </c>
      <c r="F37" s="7">
        <f t="shared" si="9"/>
        <v>0</v>
      </c>
      <c r="G37" s="7">
        <f t="shared" si="9"/>
        <v>0</v>
      </c>
    </row>
    <row r="38" spans="1:7" s="17" customFormat="1" ht="48" customHeight="1" x14ac:dyDescent="0.25">
      <c r="A38" s="18" t="s">
        <v>40</v>
      </c>
      <c r="B38" s="7">
        <v>0</v>
      </c>
      <c r="C38" s="7">
        <v>0</v>
      </c>
      <c r="D38" s="7">
        <v>0</v>
      </c>
      <c r="E38" s="7">
        <v>0</v>
      </c>
      <c r="F38" s="7">
        <v>0</v>
      </c>
      <c r="G38" s="7">
        <v>0</v>
      </c>
    </row>
    <row r="39" spans="1:7" s="17" customFormat="1" ht="48" customHeight="1" x14ac:dyDescent="0.25">
      <c r="A39" s="18" t="s">
        <v>41</v>
      </c>
      <c r="B39" s="7">
        <v>0</v>
      </c>
      <c r="C39" s="7">
        <v>0</v>
      </c>
      <c r="D39" s="7">
        <v>0</v>
      </c>
      <c r="E39" s="7">
        <v>0</v>
      </c>
      <c r="F39" s="7">
        <v>0</v>
      </c>
      <c r="G39" s="7">
        <v>0</v>
      </c>
    </row>
    <row r="40" spans="1:7" s="17" customFormat="1" ht="48" customHeight="1" x14ac:dyDescent="0.25">
      <c r="A40" s="16" t="s">
        <v>42</v>
      </c>
      <c r="B40" s="7">
        <f>B9+B10+B11+B12+B13+B14+B15+B16+B28+B34+B35+B37</f>
        <v>2624996</v>
      </c>
      <c r="C40" s="7">
        <f>C9+C10+C11+C12+C13+C14+C15+C16+C28+C34+C35+C37</f>
        <v>411449.03</v>
      </c>
      <c r="D40" s="7">
        <f t="shared" ref="D40:F40" si="10">D9+D10+D11+D12+D13+D14+D15+D16+D28+D34+D35+D37</f>
        <v>3036445.0300000003</v>
      </c>
      <c r="E40" s="7">
        <f t="shared" si="10"/>
        <v>2959891.45</v>
      </c>
      <c r="F40" s="7">
        <f t="shared" si="10"/>
        <v>2959891.45</v>
      </c>
      <c r="G40" s="7">
        <f>G9+G10+G11+G12+G13+G14+G15+G16+G28+G34+G35+G37</f>
        <v>334895.45000000024</v>
      </c>
    </row>
    <row r="41" spans="1:7" s="17" customFormat="1" ht="48" customHeight="1" x14ac:dyDescent="0.25">
      <c r="A41" s="16" t="s">
        <v>43</v>
      </c>
      <c r="B41" s="8"/>
      <c r="C41" s="9"/>
      <c r="D41" s="8"/>
      <c r="E41" s="8"/>
      <c r="F41" s="8"/>
      <c r="G41" s="7">
        <v>0</v>
      </c>
    </row>
    <row r="42" spans="1:7" s="17" customFormat="1" ht="48" customHeight="1" x14ac:dyDescent="0.25">
      <c r="A42" s="16" t="s">
        <v>44</v>
      </c>
      <c r="B42" s="7"/>
      <c r="C42" s="9"/>
      <c r="D42" s="7"/>
      <c r="E42" s="7"/>
      <c r="F42" s="7"/>
      <c r="G42" s="7"/>
    </row>
    <row r="43" spans="1:7" s="17" customFormat="1" ht="48" customHeight="1" x14ac:dyDescent="0.25">
      <c r="A43" s="18" t="s">
        <v>45</v>
      </c>
      <c r="B43" s="7">
        <f>SUM(B44:B51)</f>
        <v>5576707.4900000002</v>
      </c>
      <c r="C43" s="7">
        <f>SUM(C44:C51)</f>
        <v>32404.39</v>
      </c>
      <c r="D43" s="7">
        <f>SUM(D44:D51)</f>
        <v>5609111.8799999999</v>
      </c>
      <c r="E43" s="7">
        <f t="shared" ref="E43:G43" si="11">SUM(E44:E51)</f>
        <v>5555202.9900000002</v>
      </c>
      <c r="F43" s="7">
        <f t="shared" si="11"/>
        <v>5555202.9900000002</v>
      </c>
      <c r="G43" s="7">
        <f t="shared" si="11"/>
        <v>-21504.499999999767</v>
      </c>
    </row>
    <row r="44" spans="1:7" s="17" customFormat="1" ht="48" customHeight="1" x14ac:dyDescent="0.25">
      <c r="A44" s="18" t="s">
        <v>46</v>
      </c>
      <c r="B44" s="7">
        <v>0</v>
      </c>
      <c r="C44" s="7">
        <v>0</v>
      </c>
      <c r="D44" s="7">
        <v>0</v>
      </c>
      <c r="E44" s="7">
        <v>0</v>
      </c>
      <c r="F44" s="7">
        <v>0</v>
      </c>
      <c r="G44" s="7">
        <v>0</v>
      </c>
    </row>
    <row r="45" spans="1:7" s="17" customFormat="1" ht="48" customHeight="1" x14ac:dyDescent="0.25">
      <c r="A45" s="18" t="s">
        <v>47</v>
      </c>
      <c r="B45" s="7">
        <v>0</v>
      </c>
      <c r="C45" s="7">
        <v>0</v>
      </c>
      <c r="D45" s="7">
        <v>0</v>
      </c>
      <c r="E45" s="7">
        <v>0</v>
      </c>
      <c r="F45" s="7">
        <v>0</v>
      </c>
      <c r="G45" s="7">
        <v>0</v>
      </c>
    </row>
    <row r="46" spans="1:7" s="17" customFormat="1" ht="48" customHeight="1" x14ac:dyDescent="0.25">
      <c r="A46" s="18" t="s">
        <v>48</v>
      </c>
      <c r="B46" s="7">
        <v>4390965.01</v>
      </c>
      <c r="C46" s="7">
        <v>0</v>
      </c>
      <c r="D46" s="7">
        <f>C46+B46</f>
        <v>4390965.01</v>
      </c>
      <c r="E46" s="7">
        <v>4337488</v>
      </c>
      <c r="F46" s="7">
        <f>E46</f>
        <v>4337488</v>
      </c>
      <c r="G46" s="7">
        <f>F46-B46</f>
        <v>-53477.009999999776</v>
      </c>
    </row>
    <row r="47" spans="1:7" s="17" customFormat="1" ht="48" customHeight="1" x14ac:dyDescent="0.25">
      <c r="A47" s="18" t="s">
        <v>49</v>
      </c>
      <c r="B47" s="7">
        <v>1185742.48</v>
      </c>
      <c r="C47" s="7">
        <v>32404.39</v>
      </c>
      <c r="D47" s="7">
        <f>C47+B47</f>
        <v>1218146.8699999999</v>
      </c>
      <c r="E47" s="7">
        <v>1217714.99</v>
      </c>
      <c r="F47" s="7">
        <f>E47</f>
        <v>1217714.99</v>
      </c>
      <c r="G47" s="7">
        <f>F47-B47</f>
        <v>31972.510000000009</v>
      </c>
    </row>
    <row r="48" spans="1:7" s="17" customFormat="1" ht="48" customHeight="1" x14ac:dyDescent="0.25">
      <c r="A48" s="18" t="s">
        <v>50</v>
      </c>
      <c r="B48" s="7">
        <v>0</v>
      </c>
      <c r="C48" s="7">
        <v>0</v>
      </c>
      <c r="D48" s="7">
        <v>0</v>
      </c>
      <c r="E48" s="7">
        <v>0</v>
      </c>
      <c r="F48" s="7">
        <v>0</v>
      </c>
      <c r="G48" s="7">
        <v>0</v>
      </c>
    </row>
    <row r="49" spans="1:7" s="17" customFormat="1" ht="48" customHeight="1" x14ac:dyDescent="0.25">
      <c r="A49" s="18" t="s">
        <v>51</v>
      </c>
      <c r="B49" s="7">
        <v>0</v>
      </c>
      <c r="C49" s="7">
        <v>0</v>
      </c>
      <c r="D49" s="7">
        <v>0</v>
      </c>
      <c r="E49" s="7">
        <v>0</v>
      </c>
      <c r="F49" s="7">
        <v>0</v>
      </c>
      <c r="G49" s="7">
        <v>0</v>
      </c>
    </row>
    <row r="50" spans="1:7" s="17" customFormat="1" ht="48" customHeight="1" x14ac:dyDescent="0.25">
      <c r="A50" s="18" t="s">
        <v>52</v>
      </c>
      <c r="B50" s="7">
        <v>0</v>
      </c>
      <c r="C50" s="7">
        <v>0</v>
      </c>
      <c r="D50" s="7">
        <v>0</v>
      </c>
      <c r="E50" s="7">
        <v>0</v>
      </c>
      <c r="F50" s="7">
        <v>0</v>
      </c>
      <c r="G50" s="7">
        <v>0</v>
      </c>
    </row>
    <row r="51" spans="1:7" s="17" customFormat="1" ht="48" customHeight="1" x14ac:dyDescent="0.25">
      <c r="A51" s="18" t="s">
        <v>53</v>
      </c>
      <c r="B51" s="7">
        <v>0</v>
      </c>
      <c r="C51" s="7">
        <v>0</v>
      </c>
      <c r="D51" s="7">
        <v>0</v>
      </c>
      <c r="E51" s="7">
        <v>0</v>
      </c>
      <c r="F51" s="7">
        <v>0</v>
      </c>
      <c r="G51" s="7">
        <v>0</v>
      </c>
    </row>
    <row r="52" spans="1:7" s="17" customFormat="1" ht="48" customHeight="1" x14ac:dyDescent="0.25">
      <c r="A52" s="18" t="s">
        <v>54</v>
      </c>
      <c r="B52" s="7">
        <f>SUM(B53:B56)</f>
        <v>1</v>
      </c>
      <c r="C52" s="7">
        <f t="shared" ref="C52:G52" si="12">SUM(C53:C56)</f>
        <v>0</v>
      </c>
      <c r="D52" s="7">
        <f t="shared" si="12"/>
        <v>1</v>
      </c>
      <c r="E52" s="7">
        <f t="shared" si="12"/>
        <v>0</v>
      </c>
      <c r="F52" s="7">
        <f t="shared" si="12"/>
        <v>0</v>
      </c>
      <c r="G52" s="7">
        <f t="shared" si="12"/>
        <v>-1</v>
      </c>
    </row>
    <row r="53" spans="1:7" s="17" customFormat="1" ht="48" customHeight="1" x14ac:dyDescent="0.25">
      <c r="A53" s="18" t="s">
        <v>55</v>
      </c>
      <c r="B53" s="7">
        <v>0</v>
      </c>
      <c r="C53" s="7">
        <v>0</v>
      </c>
      <c r="D53" s="7">
        <v>0</v>
      </c>
      <c r="E53" s="7">
        <v>0</v>
      </c>
      <c r="F53" s="7">
        <v>0</v>
      </c>
      <c r="G53" s="7">
        <v>0</v>
      </c>
    </row>
    <row r="54" spans="1:7" s="17" customFormat="1" ht="48" customHeight="1" x14ac:dyDescent="0.25">
      <c r="A54" s="18" t="s">
        <v>56</v>
      </c>
      <c r="B54" s="7">
        <v>0</v>
      </c>
      <c r="C54" s="7">
        <v>0</v>
      </c>
      <c r="D54" s="7">
        <v>0</v>
      </c>
      <c r="E54" s="7">
        <v>0</v>
      </c>
      <c r="F54" s="7">
        <v>0</v>
      </c>
      <c r="G54" s="7">
        <v>0</v>
      </c>
    </row>
    <row r="55" spans="1:7" s="17" customFormat="1" ht="48" customHeight="1" x14ac:dyDescent="0.25">
      <c r="A55" s="18" t="s">
        <v>57</v>
      </c>
      <c r="B55" s="7">
        <v>0</v>
      </c>
      <c r="C55" s="7">
        <v>0</v>
      </c>
      <c r="D55" s="7">
        <v>0</v>
      </c>
      <c r="E55" s="7">
        <v>0</v>
      </c>
      <c r="F55" s="7">
        <v>0</v>
      </c>
      <c r="G55" s="7">
        <v>0</v>
      </c>
    </row>
    <row r="56" spans="1:7" s="17" customFormat="1" ht="48" customHeight="1" x14ac:dyDescent="0.25">
      <c r="A56" s="18" t="s">
        <v>58</v>
      </c>
      <c r="B56" s="7">
        <v>1</v>
      </c>
      <c r="C56" s="7">
        <v>0</v>
      </c>
      <c r="D56" s="7">
        <f>B56+C56</f>
        <v>1</v>
      </c>
      <c r="E56" s="7">
        <v>0</v>
      </c>
      <c r="F56" s="7">
        <v>0</v>
      </c>
      <c r="G56" s="7">
        <f>F56-B56</f>
        <v>-1</v>
      </c>
    </row>
    <row r="57" spans="1:7" s="17" customFormat="1" ht="48" customHeight="1" x14ac:dyDescent="0.25">
      <c r="A57" s="18" t="s">
        <v>59</v>
      </c>
      <c r="B57" s="7">
        <f>SUM(B58:B59)</f>
        <v>0</v>
      </c>
      <c r="C57" s="7">
        <f t="shared" ref="C57:F57" si="13">SUM(C58:C59)</f>
        <v>0</v>
      </c>
      <c r="D57" s="7">
        <f t="shared" si="13"/>
        <v>0</v>
      </c>
      <c r="E57" s="7">
        <f t="shared" si="13"/>
        <v>0</v>
      </c>
      <c r="F57" s="7">
        <f t="shared" si="13"/>
        <v>0</v>
      </c>
      <c r="G57" s="7">
        <f>SUM(G58:G59)</f>
        <v>0</v>
      </c>
    </row>
    <row r="58" spans="1:7" s="17" customFormat="1" ht="48" customHeight="1" x14ac:dyDescent="0.25">
      <c r="A58" s="18" t="s">
        <v>60</v>
      </c>
      <c r="B58" s="7">
        <v>0</v>
      </c>
      <c r="C58" s="7">
        <v>0</v>
      </c>
      <c r="D58" s="7">
        <v>0</v>
      </c>
      <c r="E58" s="7">
        <v>0</v>
      </c>
      <c r="F58" s="7">
        <v>0</v>
      </c>
      <c r="G58" s="7">
        <v>0</v>
      </c>
    </row>
    <row r="59" spans="1:7" s="17" customFormat="1" ht="48" customHeight="1" x14ac:dyDescent="0.25">
      <c r="A59" s="18" t="s">
        <v>61</v>
      </c>
      <c r="B59" s="7">
        <v>0</v>
      </c>
      <c r="C59" s="7">
        <v>0</v>
      </c>
      <c r="D59" s="7">
        <v>0</v>
      </c>
      <c r="E59" s="7">
        <v>0</v>
      </c>
      <c r="F59" s="7">
        <v>0</v>
      </c>
      <c r="G59" s="7">
        <v>0</v>
      </c>
    </row>
    <row r="60" spans="1:7" s="17" customFormat="1" ht="48" customHeight="1" x14ac:dyDescent="0.25">
      <c r="A60" s="18" t="s">
        <v>62</v>
      </c>
      <c r="B60" s="7">
        <v>0</v>
      </c>
      <c r="C60" s="7">
        <v>0</v>
      </c>
      <c r="D60" s="7">
        <v>0</v>
      </c>
      <c r="E60" s="7">
        <v>0</v>
      </c>
      <c r="F60" s="7">
        <v>0</v>
      </c>
      <c r="G60" s="7">
        <v>0</v>
      </c>
    </row>
    <row r="61" spans="1:7" s="17" customFormat="1" ht="48" customHeight="1" x14ac:dyDescent="0.25">
      <c r="A61" s="18" t="s">
        <v>63</v>
      </c>
      <c r="B61" s="7">
        <v>0</v>
      </c>
      <c r="C61" s="7">
        <v>0</v>
      </c>
      <c r="D61" s="7">
        <v>0</v>
      </c>
      <c r="E61" s="7">
        <v>0</v>
      </c>
      <c r="F61" s="7">
        <v>0</v>
      </c>
      <c r="G61" s="7">
        <v>0</v>
      </c>
    </row>
    <row r="62" spans="1:7" s="17" customFormat="1" ht="48" customHeight="1" x14ac:dyDescent="0.25">
      <c r="A62" s="8" t="s">
        <v>85</v>
      </c>
      <c r="B62" s="7">
        <f>B43+B52+B57+B60+B61</f>
        <v>5576708.4900000002</v>
      </c>
      <c r="C62" s="7">
        <f>C43+C52+C57+C60+C61</f>
        <v>32404.39</v>
      </c>
      <c r="D62" s="7">
        <f>D43+D52+D57+D60+D61</f>
        <v>5609112.8799999999</v>
      </c>
      <c r="E62" s="7">
        <f t="shared" ref="E62:F62" si="14">E43+E52+E57+E60+E61</f>
        <v>5555202.9900000002</v>
      </c>
      <c r="F62" s="7">
        <f t="shared" si="14"/>
        <v>5555202.9900000002</v>
      </c>
      <c r="G62" s="7">
        <f>G43+G52+G57+G60+G61</f>
        <v>-21505.499999999767</v>
      </c>
    </row>
    <row r="63" spans="1:7" s="17" customFormat="1" ht="48" customHeight="1" x14ac:dyDescent="0.25">
      <c r="A63" s="16" t="s">
        <v>64</v>
      </c>
      <c r="B63" s="7">
        <f>B64</f>
        <v>0</v>
      </c>
      <c r="C63" s="7">
        <f t="shared" ref="C63:G63" si="15">C64</f>
        <v>0</v>
      </c>
      <c r="D63" s="7">
        <f t="shared" si="15"/>
        <v>0</v>
      </c>
      <c r="E63" s="7">
        <f t="shared" si="15"/>
        <v>0</v>
      </c>
      <c r="F63" s="7">
        <f t="shared" si="15"/>
        <v>0</v>
      </c>
      <c r="G63" s="7">
        <f t="shared" si="15"/>
        <v>0</v>
      </c>
    </row>
    <row r="64" spans="1:7" s="17" customFormat="1" ht="48" customHeight="1" x14ac:dyDescent="0.25">
      <c r="A64" s="18" t="s">
        <v>65</v>
      </c>
      <c r="B64" s="7">
        <v>0</v>
      </c>
      <c r="C64" s="7">
        <v>0</v>
      </c>
      <c r="D64" s="7">
        <v>0</v>
      </c>
      <c r="E64" s="7">
        <v>0</v>
      </c>
      <c r="F64" s="7">
        <v>0</v>
      </c>
      <c r="G64" s="7">
        <v>0</v>
      </c>
    </row>
    <row r="65" spans="1:55" s="17" customFormat="1" ht="48" customHeight="1" x14ac:dyDescent="0.25">
      <c r="A65" s="16" t="s">
        <v>66</v>
      </c>
      <c r="B65" s="7">
        <f>B40+B62+B63</f>
        <v>8201704.4900000002</v>
      </c>
      <c r="C65" s="7">
        <f t="shared" ref="C65:F65" si="16">C40+C62+C63</f>
        <v>443853.42000000004</v>
      </c>
      <c r="D65" s="7">
        <f>D40+D62+D63</f>
        <v>8645557.9100000001</v>
      </c>
      <c r="E65" s="7">
        <f>E40+E62+E63</f>
        <v>8515094.4400000013</v>
      </c>
      <c r="F65" s="7">
        <f t="shared" si="16"/>
        <v>8515094.4400000013</v>
      </c>
      <c r="G65" s="7">
        <f>G40+G62+G63</f>
        <v>313389.95000000048</v>
      </c>
    </row>
    <row r="66" spans="1:55" s="17" customFormat="1" ht="48" customHeight="1" x14ac:dyDescent="0.25">
      <c r="A66" s="16" t="s">
        <v>67</v>
      </c>
      <c r="B66" s="7"/>
      <c r="C66" s="9"/>
      <c r="D66" s="7"/>
      <c r="E66" s="7"/>
      <c r="F66" s="7"/>
      <c r="G66" s="7"/>
    </row>
    <row r="67" spans="1:55" s="17" customFormat="1" ht="48" customHeight="1" x14ac:dyDescent="0.25">
      <c r="A67" s="18" t="s">
        <v>68</v>
      </c>
      <c r="B67" s="7">
        <v>0</v>
      </c>
      <c r="C67" s="7">
        <v>0</v>
      </c>
      <c r="D67" s="7">
        <v>0</v>
      </c>
      <c r="E67" s="7">
        <v>0</v>
      </c>
      <c r="F67" s="7">
        <v>0</v>
      </c>
      <c r="G67" s="7">
        <v>0</v>
      </c>
    </row>
    <row r="68" spans="1:55" s="17" customFormat="1" ht="48" customHeight="1" x14ac:dyDescent="0.25">
      <c r="A68" s="18" t="s">
        <v>69</v>
      </c>
      <c r="B68" s="7">
        <v>0</v>
      </c>
      <c r="C68" s="7">
        <v>0</v>
      </c>
      <c r="D68" s="7">
        <v>0</v>
      </c>
      <c r="E68" s="7">
        <v>0</v>
      </c>
      <c r="F68" s="7">
        <v>0</v>
      </c>
      <c r="G68" s="7">
        <v>0</v>
      </c>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row>
    <row r="69" spans="1:55" s="17" customFormat="1" ht="48" customHeight="1" x14ac:dyDescent="0.25">
      <c r="A69" s="16" t="s">
        <v>70</v>
      </c>
      <c r="B69" s="7">
        <f>SUM(B67:B68)</f>
        <v>0</v>
      </c>
      <c r="C69" s="7">
        <f t="shared" ref="C69:G69" si="17">SUM(C67:C68)</f>
        <v>0</v>
      </c>
      <c r="D69" s="7">
        <f t="shared" si="17"/>
        <v>0</v>
      </c>
      <c r="E69" s="7">
        <f t="shared" si="17"/>
        <v>0</v>
      </c>
      <c r="F69" s="7">
        <f t="shared" si="17"/>
        <v>0</v>
      </c>
      <c r="G69" s="7">
        <f t="shared" si="17"/>
        <v>0</v>
      </c>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row>
  </sheetData>
  <mergeCells count="7">
    <mergeCell ref="B6:F6"/>
    <mergeCell ref="G6:G7"/>
    <mergeCell ref="A1:G1"/>
    <mergeCell ref="A2:G2"/>
    <mergeCell ref="A3:G3"/>
    <mergeCell ref="A4:G4"/>
    <mergeCell ref="A5:G5"/>
  </mergeCell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opLeftCell="A8" workbookViewId="0">
      <selection activeCell="A22" sqref="A22"/>
    </sheetView>
  </sheetViews>
  <sheetFormatPr baseColWidth="10" defaultRowHeight="15" x14ac:dyDescent="0.25"/>
  <cols>
    <col min="1" max="1" width="79.7109375" customWidth="1"/>
  </cols>
  <sheetData>
    <row r="1" spans="1:1" x14ac:dyDescent="0.25">
      <c r="A1" s="1" t="s">
        <v>71</v>
      </c>
    </row>
    <row r="2" spans="1:1" ht="36" x14ac:dyDescent="0.25">
      <c r="A2" s="3" t="s">
        <v>72</v>
      </c>
    </row>
    <row r="3" spans="1:1" x14ac:dyDescent="0.25">
      <c r="A3" s="2" t="s">
        <v>73</v>
      </c>
    </row>
    <row r="4" spans="1:1" ht="72" x14ac:dyDescent="0.25">
      <c r="A4" s="4" t="s">
        <v>74</v>
      </c>
    </row>
    <row r="5" spans="1:1" ht="24" x14ac:dyDescent="0.25">
      <c r="A5" s="4" t="s">
        <v>75</v>
      </c>
    </row>
    <row r="6" spans="1:1" ht="24" x14ac:dyDescent="0.25">
      <c r="A6" s="3" t="s">
        <v>76</v>
      </c>
    </row>
    <row r="7" spans="1:1" ht="36" x14ac:dyDescent="0.25">
      <c r="A7" s="4" t="s">
        <v>77</v>
      </c>
    </row>
    <row r="8" spans="1:1" x14ac:dyDescent="0.25">
      <c r="A8" s="5" t="s">
        <v>78</v>
      </c>
    </row>
    <row r="9" spans="1:1" ht="24" x14ac:dyDescent="0.25">
      <c r="A9" s="4" t="s">
        <v>79</v>
      </c>
    </row>
    <row r="10" spans="1:1" x14ac:dyDescent="0.25">
      <c r="A10" s="6" t="s">
        <v>80</v>
      </c>
    </row>
    <row r="11" spans="1:1" ht="24" x14ac:dyDescent="0.25">
      <c r="A11" s="5" t="s">
        <v>81</v>
      </c>
    </row>
    <row r="12" spans="1:1" ht="60" x14ac:dyDescent="0.25">
      <c r="A12" s="5" t="s">
        <v>82</v>
      </c>
    </row>
    <row r="13" spans="1:1" ht="60" x14ac:dyDescent="0.25">
      <c r="A13" s="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EDO. A. INGRESOS</vt:lpstr>
      <vt:lpstr>INSTRUCTIVO</vt:lpstr>
      <vt:lpstr>'EDO. A. INGRESOS'!Área_de_impresión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COMPAQ1</dc:creator>
  <cp:lastModifiedBy>Usuario</cp:lastModifiedBy>
  <cp:lastPrinted>2019-11-05T20:10:36Z</cp:lastPrinted>
  <dcterms:created xsi:type="dcterms:W3CDTF">2017-05-03T16:50:22Z</dcterms:created>
  <dcterms:modified xsi:type="dcterms:W3CDTF">2021-05-07T02:14:27Z</dcterms:modified>
</cp:coreProperties>
</file>